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3" i="1" l="1"/>
  <c r="G51" i="1"/>
  <c r="F51" i="1"/>
  <c r="E51" i="1"/>
  <c r="D51" i="1"/>
  <c r="C51" i="1"/>
  <c r="B51" i="1"/>
  <c r="G23" i="1"/>
  <c r="D23" i="1"/>
  <c r="C23" i="1"/>
  <c r="G18" i="1"/>
  <c r="G52" i="1" s="1"/>
  <c r="F18" i="1"/>
  <c r="F23" i="1" s="1"/>
  <c r="E18" i="1"/>
  <c r="E23" i="1" s="1"/>
  <c r="D18" i="1"/>
  <c r="D52" i="1" s="1"/>
  <c r="C18" i="1"/>
  <c r="C52" i="1" s="1"/>
  <c r="B18" i="1"/>
  <c r="B23" i="1" s="1"/>
  <c r="B15" i="1"/>
  <c r="B14" i="1"/>
  <c r="C54" i="1" l="1"/>
  <c r="G54" i="1"/>
  <c r="E54" i="1"/>
  <c r="D54" i="1"/>
  <c r="E38" i="1"/>
  <c r="E52" i="1"/>
  <c r="B38" i="1"/>
  <c r="F38" i="1"/>
  <c r="B52" i="1"/>
  <c r="B54" i="1" s="1"/>
  <c r="F52" i="1"/>
  <c r="F54" i="1" s="1"/>
  <c r="C38" i="1"/>
  <c r="G38" i="1"/>
  <c r="D38" i="1"/>
</calcChain>
</file>

<file path=xl/sharedStrings.xml><?xml version="1.0" encoding="utf-8"?>
<sst xmlns="http://schemas.openxmlformats.org/spreadsheetml/2006/main" count="57" uniqueCount="52">
  <si>
    <t>Директор департамента жилья и</t>
  </si>
  <si>
    <t>Директор департамента экономики,</t>
  </si>
  <si>
    <t>инженерной инфраструктруры</t>
  </si>
  <si>
    <t>планирования и предпринимательства</t>
  </si>
  <si>
    <t>_____________________________ С.А. Мольков</t>
  </si>
  <si>
    <t>___________________________   В.И. Белявский</t>
  </si>
  <si>
    <t>"_______" ____________________200___ года</t>
  </si>
  <si>
    <t>"_______" _______________________200____ года</t>
  </si>
  <si>
    <t>Тарифы на содержание и ремонт жилья с 01.01.2011г.</t>
  </si>
  <si>
    <t>ОАО "Домоуправляющая Компания Московского района"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</si>
  <si>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</si>
  <si>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</si>
  <si>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</si>
  <si>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</si>
  <si>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</si>
  <si>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</si>
  <si>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оборудованные электроплитами</t>
  </si>
  <si>
    <t>2006 год</t>
  </si>
  <si>
    <t>1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</si>
  <si>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</si>
  <si>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</si>
  <si>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</si>
  <si>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</si>
  <si>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</si>
  <si>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 xml:space="preserve">Текущий ремонт  </t>
  </si>
  <si>
    <t>Содержание жилья</t>
  </si>
  <si>
    <t>Обслуживание внутридомового газового оборудования *</t>
  </si>
  <si>
    <t>Ремонт и эксплуатация лифтов</t>
  </si>
  <si>
    <t>Уборка лестничных клеток</t>
  </si>
  <si>
    <t>Вывоз твердых бытовых отходов</t>
  </si>
  <si>
    <t>Всего</t>
  </si>
  <si>
    <t>из них:</t>
  </si>
  <si>
    <t>расходы по оплате услуг управляющей организации</t>
  </si>
  <si>
    <t>в том числе</t>
  </si>
  <si>
    <t>ФОТ (С есн)</t>
  </si>
  <si>
    <t>административно-хозяйственные расходы</t>
  </si>
  <si>
    <t>учет граждан по месту пребывания и месту жительства (деятельность паспортистов)</t>
  </si>
  <si>
    <t>ведение технической документации</t>
  </si>
  <si>
    <t>прочие расходы</t>
  </si>
  <si>
    <t>аренда имущества (с понижающим коэффициентом)</t>
  </si>
  <si>
    <t xml:space="preserve">информационная работа с населением </t>
  </si>
  <si>
    <t xml:space="preserve">проведение собраний </t>
  </si>
  <si>
    <t>аудит по итогам года</t>
  </si>
  <si>
    <t xml:space="preserve">рентабельность </t>
  </si>
  <si>
    <t>Итого размер платы за содержание и ремонт жилого помещения</t>
  </si>
  <si>
    <t>Капитальный ремонт</t>
  </si>
  <si>
    <t>* В тех случаях, когда многоквартирные дома оборудованы электроплитами, стоимость данной услуги в размере платы за содержание жилого помещения не учитывается.</t>
  </si>
  <si>
    <t>Генеральный директор</t>
  </si>
  <si>
    <t>Е.В.Разживин</t>
  </si>
  <si>
    <t>Заместитель директора по финансам</t>
  </si>
  <si>
    <t>К.Г.Винокурова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</si>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</sst>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/>
    </xf>
    <xf numFmtId="0" fontId="13" fillId="0" borderId="0" xfId="0" applyFont="1" applyFill="1"/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/>
    <xf numFmtId="0" fontId="10" fillId="0" borderId="1" xfId="0" applyFont="1" applyFill="1" applyBorder="1" applyAlignment="1">
      <alignment horizontal="left" wrapText="1"/>
    </xf>
    <xf numFmtId="2" fontId="12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2" fontId="10" fillId="0" borderId="1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 wrapText="1"/>
    </xf>
    <xf numFmtId="2" fontId="4" fillId="0" borderId="4" xfId="0" applyNumberFormat="1" applyFont="1" applyFill="1" applyBorder="1" applyAlignment="1">
      <alignment horizontal="center" wrapText="1"/>
    </xf>
    <xf numFmtId="2" fontId="10" fillId="0" borderId="4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17" fillId="0" borderId="0" xfId="0" applyFont="1" applyFill="1" applyAlignment="1"/>
    <xf numFmtId="2" fontId="17" fillId="0" borderId="0" xfId="0" applyNumberFormat="1" applyFont="1" applyFill="1"/>
    <xf numFmtId="0" fontId="17" fillId="0" borderId="0" xfId="0" applyFont="1" applyFill="1"/>
    <xf numFmtId="2" fontId="0" fillId="0" borderId="1" xfId="0" applyNumberFormat="1" applyFill="1" applyBorder="1" applyAlignment="1">
      <alignment horizontal="center"/>
    </xf>
    <xf numFmtId="0" fontId="12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6" workbookViewId="0">
      <selection activeCell="K12" sqref="K12"/>
    </sheetView>
  </sheetViews>
  <sheetFormatPr defaultRowHeight="15" x14ac:dyDescent="0.25"/>
  <cols>
    <col min="1" max="1" width="23.28515625" style="4" customWidth="1"/>
    <col min="2" max="7" width="22.28515625" style="3" customWidth="1"/>
    <col min="8" max="256" width="9.140625" style="3"/>
    <col min="257" max="257" width="23.28515625" style="3" customWidth="1"/>
    <col min="258" max="263" width="22.28515625" style="3" customWidth="1"/>
    <col min="264" max="512" width="9.140625" style="3"/>
    <col min="513" max="513" width="23.28515625" style="3" customWidth="1"/>
    <col min="514" max="519" width="22.28515625" style="3" customWidth="1"/>
    <col min="520" max="768" width="9.140625" style="3"/>
    <col min="769" max="769" width="23.28515625" style="3" customWidth="1"/>
    <col min="770" max="775" width="22.28515625" style="3" customWidth="1"/>
    <col min="776" max="1024" width="9.140625" style="3"/>
    <col min="1025" max="1025" width="23.28515625" style="3" customWidth="1"/>
    <col min="1026" max="1031" width="22.28515625" style="3" customWidth="1"/>
    <col min="1032" max="1280" width="9.140625" style="3"/>
    <col min="1281" max="1281" width="23.28515625" style="3" customWidth="1"/>
    <col min="1282" max="1287" width="22.28515625" style="3" customWidth="1"/>
    <col min="1288" max="1536" width="9.140625" style="3"/>
    <col min="1537" max="1537" width="23.28515625" style="3" customWidth="1"/>
    <col min="1538" max="1543" width="22.28515625" style="3" customWidth="1"/>
    <col min="1544" max="1792" width="9.140625" style="3"/>
    <col min="1793" max="1793" width="23.28515625" style="3" customWidth="1"/>
    <col min="1794" max="1799" width="22.28515625" style="3" customWidth="1"/>
    <col min="1800" max="2048" width="9.140625" style="3"/>
    <col min="2049" max="2049" width="23.28515625" style="3" customWidth="1"/>
    <col min="2050" max="2055" width="22.28515625" style="3" customWidth="1"/>
    <col min="2056" max="2304" width="9.140625" style="3"/>
    <col min="2305" max="2305" width="23.28515625" style="3" customWidth="1"/>
    <col min="2306" max="2311" width="22.28515625" style="3" customWidth="1"/>
    <col min="2312" max="2560" width="9.140625" style="3"/>
    <col min="2561" max="2561" width="23.28515625" style="3" customWidth="1"/>
    <col min="2562" max="2567" width="22.28515625" style="3" customWidth="1"/>
    <col min="2568" max="2816" width="9.140625" style="3"/>
    <col min="2817" max="2817" width="23.28515625" style="3" customWidth="1"/>
    <col min="2818" max="2823" width="22.28515625" style="3" customWidth="1"/>
    <col min="2824" max="3072" width="9.140625" style="3"/>
    <col min="3073" max="3073" width="23.28515625" style="3" customWidth="1"/>
    <col min="3074" max="3079" width="22.28515625" style="3" customWidth="1"/>
    <col min="3080" max="3328" width="9.140625" style="3"/>
    <col min="3329" max="3329" width="23.28515625" style="3" customWidth="1"/>
    <col min="3330" max="3335" width="22.28515625" style="3" customWidth="1"/>
    <col min="3336" max="3584" width="9.140625" style="3"/>
    <col min="3585" max="3585" width="23.28515625" style="3" customWidth="1"/>
    <col min="3586" max="3591" width="22.28515625" style="3" customWidth="1"/>
    <col min="3592" max="3840" width="9.140625" style="3"/>
    <col min="3841" max="3841" width="23.28515625" style="3" customWidth="1"/>
    <col min="3842" max="3847" width="22.28515625" style="3" customWidth="1"/>
    <col min="3848" max="4096" width="9.140625" style="3"/>
    <col min="4097" max="4097" width="23.28515625" style="3" customWidth="1"/>
    <col min="4098" max="4103" width="22.28515625" style="3" customWidth="1"/>
    <col min="4104" max="4352" width="9.140625" style="3"/>
    <col min="4353" max="4353" width="23.28515625" style="3" customWidth="1"/>
    <col min="4354" max="4359" width="22.28515625" style="3" customWidth="1"/>
    <col min="4360" max="4608" width="9.140625" style="3"/>
    <col min="4609" max="4609" width="23.28515625" style="3" customWidth="1"/>
    <col min="4610" max="4615" width="22.28515625" style="3" customWidth="1"/>
    <col min="4616" max="4864" width="9.140625" style="3"/>
    <col min="4865" max="4865" width="23.28515625" style="3" customWidth="1"/>
    <col min="4866" max="4871" width="22.28515625" style="3" customWidth="1"/>
    <col min="4872" max="5120" width="9.140625" style="3"/>
    <col min="5121" max="5121" width="23.28515625" style="3" customWidth="1"/>
    <col min="5122" max="5127" width="22.28515625" style="3" customWidth="1"/>
    <col min="5128" max="5376" width="9.140625" style="3"/>
    <col min="5377" max="5377" width="23.28515625" style="3" customWidth="1"/>
    <col min="5378" max="5383" width="22.28515625" style="3" customWidth="1"/>
    <col min="5384" max="5632" width="9.140625" style="3"/>
    <col min="5633" max="5633" width="23.28515625" style="3" customWidth="1"/>
    <col min="5634" max="5639" width="22.28515625" style="3" customWidth="1"/>
    <col min="5640" max="5888" width="9.140625" style="3"/>
    <col min="5889" max="5889" width="23.28515625" style="3" customWidth="1"/>
    <col min="5890" max="5895" width="22.28515625" style="3" customWidth="1"/>
    <col min="5896" max="6144" width="9.140625" style="3"/>
    <col min="6145" max="6145" width="23.28515625" style="3" customWidth="1"/>
    <col min="6146" max="6151" width="22.28515625" style="3" customWidth="1"/>
    <col min="6152" max="6400" width="9.140625" style="3"/>
    <col min="6401" max="6401" width="23.28515625" style="3" customWidth="1"/>
    <col min="6402" max="6407" width="22.28515625" style="3" customWidth="1"/>
    <col min="6408" max="6656" width="9.140625" style="3"/>
    <col min="6657" max="6657" width="23.28515625" style="3" customWidth="1"/>
    <col min="6658" max="6663" width="22.28515625" style="3" customWidth="1"/>
    <col min="6664" max="6912" width="9.140625" style="3"/>
    <col min="6913" max="6913" width="23.28515625" style="3" customWidth="1"/>
    <col min="6914" max="6919" width="22.28515625" style="3" customWidth="1"/>
    <col min="6920" max="7168" width="9.140625" style="3"/>
    <col min="7169" max="7169" width="23.28515625" style="3" customWidth="1"/>
    <col min="7170" max="7175" width="22.28515625" style="3" customWidth="1"/>
    <col min="7176" max="7424" width="9.140625" style="3"/>
    <col min="7425" max="7425" width="23.28515625" style="3" customWidth="1"/>
    <col min="7426" max="7431" width="22.28515625" style="3" customWidth="1"/>
    <col min="7432" max="7680" width="9.140625" style="3"/>
    <col min="7681" max="7681" width="23.28515625" style="3" customWidth="1"/>
    <col min="7682" max="7687" width="22.28515625" style="3" customWidth="1"/>
    <col min="7688" max="7936" width="9.140625" style="3"/>
    <col min="7937" max="7937" width="23.28515625" style="3" customWidth="1"/>
    <col min="7938" max="7943" width="22.28515625" style="3" customWidth="1"/>
    <col min="7944" max="8192" width="9.140625" style="3"/>
    <col min="8193" max="8193" width="23.28515625" style="3" customWidth="1"/>
    <col min="8194" max="8199" width="22.28515625" style="3" customWidth="1"/>
    <col min="8200" max="8448" width="9.140625" style="3"/>
    <col min="8449" max="8449" width="23.28515625" style="3" customWidth="1"/>
    <col min="8450" max="8455" width="22.28515625" style="3" customWidth="1"/>
    <col min="8456" max="8704" width="9.140625" style="3"/>
    <col min="8705" max="8705" width="23.28515625" style="3" customWidth="1"/>
    <col min="8706" max="8711" width="22.28515625" style="3" customWidth="1"/>
    <col min="8712" max="8960" width="9.140625" style="3"/>
    <col min="8961" max="8961" width="23.28515625" style="3" customWidth="1"/>
    <col min="8962" max="8967" width="22.28515625" style="3" customWidth="1"/>
    <col min="8968" max="9216" width="9.140625" style="3"/>
    <col min="9217" max="9217" width="23.28515625" style="3" customWidth="1"/>
    <col min="9218" max="9223" width="22.28515625" style="3" customWidth="1"/>
    <col min="9224" max="9472" width="9.140625" style="3"/>
    <col min="9473" max="9473" width="23.28515625" style="3" customWidth="1"/>
    <col min="9474" max="9479" width="22.28515625" style="3" customWidth="1"/>
    <col min="9480" max="9728" width="9.140625" style="3"/>
    <col min="9729" max="9729" width="23.28515625" style="3" customWidth="1"/>
    <col min="9730" max="9735" width="22.28515625" style="3" customWidth="1"/>
    <col min="9736" max="9984" width="9.140625" style="3"/>
    <col min="9985" max="9985" width="23.28515625" style="3" customWidth="1"/>
    <col min="9986" max="9991" width="22.28515625" style="3" customWidth="1"/>
    <col min="9992" max="10240" width="9.140625" style="3"/>
    <col min="10241" max="10241" width="23.28515625" style="3" customWidth="1"/>
    <col min="10242" max="10247" width="22.28515625" style="3" customWidth="1"/>
    <col min="10248" max="10496" width="9.140625" style="3"/>
    <col min="10497" max="10497" width="23.28515625" style="3" customWidth="1"/>
    <col min="10498" max="10503" width="22.28515625" style="3" customWidth="1"/>
    <col min="10504" max="10752" width="9.140625" style="3"/>
    <col min="10753" max="10753" width="23.28515625" style="3" customWidth="1"/>
    <col min="10754" max="10759" width="22.28515625" style="3" customWidth="1"/>
    <col min="10760" max="11008" width="9.140625" style="3"/>
    <col min="11009" max="11009" width="23.28515625" style="3" customWidth="1"/>
    <col min="11010" max="11015" width="22.28515625" style="3" customWidth="1"/>
    <col min="11016" max="11264" width="9.140625" style="3"/>
    <col min="11265" max="11265" width="23.28515625" style="3" customWidth="1"/>
    <col min="11266" max="11271" width="22.28515625" style="3" customWidth="1"/>
    <col min="11272" max="11520" width="9.140625" style="3"/>
    <col min="11521" max="11521" width="23.28515625" style="3" customWidth="1"/>
    <col min="11522" max="11527" width="22.28515625" style="3" customWidth="1"/>
    <col min="11528" max="11776" width="9.140625" style="3"/>
    <col min="11777" max="11777" width="23.28515625" style="3" customWidth="1"/>
    <col min="11778" max="11783" width="22.28515625" style="3" customWidth="1"/>
    <col min="11784" max="12032" width="9.140625" style="3"/>
    <col min="12033" max="12033" width="23.28515625" style="3" customWidth="1"/>
    <col min="12034" max="12039" width="22.28515625" style="3" customWidth="1"/>
    <col min="12040" max="12288" width="9.140625" style="3"/>
    <col min="12289" max="12289" width="23.28515625" style="3" customWidth="1"/>
    <col min="12290" max="12295" width="22.28515625" style="3" customWidth="1"/>
    <col min="12296" max="12544" width="9.140625" style="3"/>
    <col min="12545" max="12545" width="23.28515625" style="3" customWidth="1"/>
    <col min="12546" max="12551" width="22.28515625" style="3" customWidth="1"/>
    <col min="12552" max="12800" width="9.140625" style="3"/>
    <col min="12801" max="12801" width="23.28515625" style="3" customWidth="1"/>
    <col min="12802" max="12807" width="22.28515625" style="3" customWidth="1"/>
    <col min="12808" max="13056" width="9.140625" style="3"/>
    <col min="13057" max="13057" width="23.28515625" style="3" customWidth="1"/>
    <col min="13058" max="13063" width="22.28515625" style="3" customWidth="1"/>
    <col min="13064" max="13312" width="9.140625" style="3"/>
    <col min="13313" max="13313" width="23.28515625" style="3" customWidth="1"/>
    <col min="13314" max="13319" width="22.28515625" style="3" customWidth="1"/>
    <col min="13320" max="13568" width="9.140625" style="3"/>
    <col min="13569" max="13569" width="23.28515625" style="3" customWidth="1"/>
    <col min="13570" max="13575" width="22.28515625" style="3" customWidth="1"/>
    <col min="13576" max="13824" width="9.140625" style="3"/>
    <col min="13825" max="13825" width="23.28515625" style="3" customWidth="1"/>
    <col min="13826" max="13831" width="22.28515625" style="3" customWidth="1"/>
    <col min="13832" max="14080" width="9.140625" style="3"/>
    <col min="14081" max="14081" width="23.28515625" style="3" customWidth="1"/>
    <col min="14082" max="14087" width="22.28515625" style="3" customWidth="1"/>
    <col min="14088" max="14336" width="9.140625" style="3"/>
    <col min="14337" max="14337" width="23.28515625" style="3" customWidth="1"/>
    <col min="14338" max="14343" width="22.28515625" style="3" customWidth="1"/>
    <col min="14344" max="14592" width="9.140625" style="3"/>
    <col min="14593" max="14593" width="23.28515625" style="3" customWidth="1"/>
    <col min="14594" max="14599" width="22.28515625" style="3" customWidth="1"/>
    <col min="14600" max="14848" width="9.140625" style="3"/>
    <col min="14849" max="14849" width="23.28515625" style="3" customWidth="1"/>
    <col min="14850" max="14855" width="22.28515625" style="3" customWidth="1"/>
    <col min="14856" max="15104" width="9.140625" style="3"/>
    <col min="15105" max="15105" width="23.28515625" style="3" customWidth="1"/>
    <col min="15106" max="15111" width="22.28515625" style="3" customWidth="1"/>
    <col min="15112" max="15360" width="9.140625" style="3"/>
    <col min="15361" max="15361" width="23.28515625" style="3" customWidth="1"/>
    <col min="15362" max="15367" width="22.28515625" style="3" customWidth="1"/>
    <col min="15368" max="15616" width="9.140625" style="3"/>
    <col min="15617" max="15617" width="23.28515625" style="3" customWidth="1"/>
    <col min="15618" max="15623" width="22.28515625" style="3" customWidth="1"/>
    <col min="15624" max="15872" width="9.140625" style="3"/>
    <col min="15873" max="15873" width="23.28515625" style="3" customWidth="1"/>
    <col min="15874" max="15879" width="22.28515625" style="3" customWidth="1"/>
    <col min="15880" max="16128" width="9.140625" style="3"/>
    <col min="16129" max="16129" width="23.28515625" style="3" customWidth="1"/>
    <col min="16130" max="16135" width="22.28515625" style="3" customWidth="1"/>
    <col min="16136" max="16384" width="9.140625" style="3"/>
  </cols>
  <sheetData>
    <row r="1" spans="1:7" hidden="1" x14ac:dyDescent="0.25">
      <c r="A1" s="1" t="s">
        <v>0</v>
      </c>
      <c r="B1" s="2"/>
      <c r="C1" s="2"/>
      <c r="D1" s="2"/>
      <c r="E1" s="56" t="s">
        <v>1</v>
      </c>
      <c r="F1" s="56"/>
      <c r="G1" s="56"/>
    </row>
    <row r="2" spans="1:7" hidden="1" x14ac:dyDescent="0.25">
      <c r="A2" s="1" t="s">
        <v>2</v>
      </c>
      <c r="B2" s="2"/>
      <c r="C2" s="2"/>
      <c r="D2" s="2"/>
      <c r="E2" s="56" t="s">
        <v>3</v>
      </c>
      <c r="F2" s="56"/>
      <c r="G2" s="56"/>
    </row>
    <row r="3" spans="1:7" ht="24" hidden="1" customHeight="1" x14ac:dyDescent="0.25">
      <c r="A3" s="1" t="s">
        <v>4</v>
      </c>
      <c r="B3" s="2"/>
      <c r="C3" s="2"/>
      <c r="D3" s="2"/>
      <c r="E3" s="56" t="s">
        <v>5</v>
      </c>
      <c r="F3" s="56"/>
      <c r="G3" s="56"/>
    </row>
    <row r="4" spans="1:7" hidden="1" x14ac:dyDescent="0.25">
      <c r="A4" s="1" t="s">
        <v>6</v>
      </c>
      <c r="B4" s="2"/>
      <c r="C4" s="2"/>
      <c r="D4" s="2"/>
      <c r="E4" s="56" t="s">
        <v>7</v>
      </c>
      <c r="F4" s="56"/>
      <c r="G4" s="56"/>
    </row>
    <row r="5" spans="1:7" hidden="1" x14ac:dyDescent="0.25"/>
    <row r="6" spans="1:7" ht="3" customHeight="1" x14ac:dyDescent="0.25">
      <c r="F6" s="5"/>
      <c r="G6" s="5"/>
    </row>
    <row r="7" spans="1:7" ht="21.75" customHeight="1" x14ac:dyDescent="0.3">
      <c r="A7" s="57" t="s">
        <v>8</v>
      </c>
      <c r="B7" s="57"/>
      <c r="C7" s="57"/>
      <c r="D7" s="57"/>
      <c r="E7" s="57"/>
      <c r="F7" s="57"/>
      <c r="G7" s="57"/>
    </row>
    <row r="8" spans="1:7" ht="17.25" customHeight="1" x14ac:dyDescent="0.3">
      <c r="A8" s="57" t="s">
        <v>9</v>
      </c>
      <c r="B8" s="57"/>
      <c r="C8" s="57"/>
      <c r="D8" s="57"/>
      <c r="E8" s="57"/>
      <c r="F8" s="57"/>
      <c r="G8" s="57"/>
    </row>
    <row r="9" spans="1:7" ht="18.75" x14ac:dyDescent="0.3">
      <c r="A9" s="52"/>
      <c r="B9" s="52"/>
      <c r="C9" s="52"/>
      <c r="D9" s="52"/>
      <c r="E9" s="52"/>
      <c r="F9" s="52"/>
      <c r="G9" s="52"/>
    </row>
    <row r="10" spans="1:7" ht="18.75" x14ac:dyDescent="0.3">
      <c r="A10" s="53"/>
      <c r="B10" s="53"/>
      <c r="C10" s="53"/>
      <c r="D10" s="53"/>
      <c r="E10" s="53"/>
      <c r="F10" s="53"/>
      <c r="G10" s="53"/>
    </row>
    <row r="11" spans="1:7" ht="1.5" customHeight="1" x14ac:dyDescent="0.25">
      <c r="A11" s="6"/>
      <c r="B11" s="7"/>
      <c r="C11" s="7"/>
      <c r="D11" s="7"/>
      <c r="E11" s="7"/>
      <c r="F11" s="7"/>
      <c r="G11" s="7"/>
    </row>
    <row r="12" spans="1:7" ht="64.5" customHeight="1" x14ac:dyDescent="0.25">
      <c r="A12" s="8"/>
      <c r="B12" s="9" t="s">
        <v>10</v>
      </c>
      <c r="C12" s="10" t="s">
        <v>11</v>
      </c>
      <c r="D12" s="10" t="s">
        <v>12</v>
      </c>
      <c r="E12" s="10" t="s">
        <v>13</v>
      </c>
      <c r="F12" s="10" t="s">
        <v>14</v>
      </c>
      <c r="G12" s="11" t="s">
        <v>15</v>
      </c>
    </row>
    <row r="13" spans="1:7" ht="72" hidden="1" customHeight="1" x14ac:dyDescent="0.25">
      <c r="A13" s="8"/>
      <c r="B13" s="12" t="s">
        <v>16</v>
      </c>
      <c r="C13" s="12"/>
      <c r="D13" s="12"/>
      <c r="E13" s="12"/>
      <c r="F13" s="12"/>
      <c r="G13" s="13"/>
    </row>
    <row r="14" spans="1:7" ht="72" hidden="1" customHeight="1" x14ac:dyDescent="0.3">
      <c r="A14" s="14" t="s">
        <v>17</v>
      </c>
      <c r="B14" s="15">
        <f>7.23+2.02</f>
        <v>9.25</v>
      </c>
      <c r="C14" s="15"/>
      <c r="D14" s="15"/>
      <c r="E14" s="15"/>
      <c r="F14" s="15"/>
      <c r="G14" s="13"/>
    </row>
    <row r="15" spans="1:7" ht="72" hidden="1" customHeight="1" x14ac:dyDescent="0.25">
      <c r="A15" s="16"/>
      <c r="B15" s="17" t="e">
        <f>#REF!/B14*100</f>
        <v>#REF!</v>
      </c>
      <c r="C15" s="17"/>
      <c r="D15" s="17"/>
      <c r="E15" s="17"/>
      <c r="F15" s="17"/>
      <c r="G15" s="13"/>
    </row>
    <row r="16" spans="1:7" ht="15.75" customHeight="1" x14ac:dyDescent="0.25">
      <c r="A16" s="16"/>
      <c r="B16" s="18" t="s">
        <v>18</v>
      </c>
      <c r="C16" s="18" t="s">
        <v>19</v>
      </c>
      <c r="D16" s="19" t="s">
        <v>20</v>
      </c>
      <c r="E16" s="19" t="s">
        <v>21</v>
      </c>
      <c r="F16" s="19" t="s">
        <v>22</v>
      </c>
      <c r="G16" s="20" t="s">
        <v>23</v>
      </c>
    </row>
    <row r="17" spans="1:7" s="22" customFormat="1" ht="15.75" hidden="1" x14ac:dyDescent="0.25">
      <c r="A17" s="21" t="s">
        <v>24</v>
      </c>
      <c r="B17" s="17">
        <v>3.96</v>
      </c>
      <c r="C17" s="17">
        <v>3.66</v>
      </c>
      <c r="D17" s="17">
        <v>3.36</v>
      </c>
      <c r="E17" s="17">
        <v>3.36</v>
      </c>
      <c r="F17" s="17">
        <v>3.36</v>
      </c>
      <c r="G17" s="17">
        <v>0</v>
      </c>
    </row>
    <row r="18" spans="1:7" s="22" customFormat="1" ht="15.75" hidden="1" x14ac:dyDescent="0.25">
      <c r="A18" s="21" t="s">
        <v>25</v>
      </c>
      <c r="B18" s="17">
        <f>11.05+1.3</f>
        <v>12.350000000000001</v>
      </c>
      <c r="C18" s="17">
        <f>9.92+1.3</f>
        <v>11.22</v>
      </c>
      <c r="D18" s="17">
        <f>10.54+1.17</f>
        <v>11.709999999999999</v>
      </c>
      <c r="E18" s="17">
        <f>10+0.85</f>
        <v>10.85</v>
      </c>
      <c r="F18" s="17">
        <f>8.68+0.92</f>
        <v>9.6</v>
      </c>
      <c r="G18" s="17">
        <f>7.4+0.44</f>
        <v>7.8400000000000007</v>
      </c>
    </row>
    <row r="19" spans="1:7" s="22" customFormat="1" ht="63" hidden="1" x14ac:dyDescent="0.25">
      <c r="A19" s="21" t="s">
        <v>26</v>
      </c>
      <c r="B19" s="23">
        <v>0.12</v>
      </c>
      <c r="C19" s="23">
        <v>0.12</v>
      </c>
      <c r="D19" s="23">
        <v>0.22</v>
      </c>
      <c r="E19" s="24">
        <v>0.22</v>
      </c>
      <c r="F19" s="23">
        <v>0.28000000000000003</v>
      </c>
      <c r="G19" s="23">
        <v>0.27</v>
      </c>
    </row>
    <row r="20" spans="1:7" s="22" customFormat="1" ht="47.25" hidden="1" x14ac:dyDescent="0.25">
      <c r="A20" s="21" t="s">
        <v>27</v>
      </c>
      <c r="B20" s="25">
        <v>2.66</v>
      </c>
      <c r="C20" s="25">
        <v>2.6</v>
      </c>
      <c r="D20" s="24"/>
      <c r="E20" s="24"/>
      <c r="F20" s="24"/>
      <c r="G20" s="26"/>
    </row>
    <row r="21" spans="1:7" s="22" customFormat="1" ht="31.5" hidden="1" x14ac:dyDescent="0.25">
      <c r="A21" s="21" t="s">
        <v>28</v>
      </c>
      <c r="B21" s="23">
        <v>0.78</v>
      </c>
      <c r="C21" s="23">
        <v>0.97</v>
      </c>
      <c r="D21" s="23">
        <v>1.23</v>
      </c>
      <c r="E21" s="23">
        <v>1.0900000000000001</v>
      </c>
      <c r="F21" s="24"/>
      <c r="G21" s="26"/>
    </row>
    <row r="22" spans="1:7" s="22" customFormat="1" ht="31.5" hidden="1" x14ac:dyDescent="0.25">
      <c r="A22" s="21" t="s">
        <v>29</v>
      </c>
      <c r="B22" s="23">
        <v>1.48</v>
      </c>
      <c r="C22" s="23">
        <v>1.48</v>
      </c>
      <c r="D22" s="23">
        <v>1.48</v>
      </c>
      <c r="E22" s="23">
        <v>1.48</v>
      </c>
      <c r="F22" s="23">
        <v>1.42</v>
      </c>
      <c r="G22" s="24">
        <v>1.1200000000000001</v>
      </c>
    </row>
    <row r="23" spans="1:7" s="22" customFormat="1" ht="20.25" hidden="1" customHeight="1" x14ac:dyDescent="0.25">
      <c r="A23" s="27" t="s">
        <v>30</v>
      </c>
      <c r="B23" s="28">
        <f t="shared" ref="B23:G23" si="0">SUM(B17:B22)</f>
        <v>21.350000000000005</v>
      </c>
      <c r="C23" s="28">
        <f t="shared" si="0"/>
        <v>20.05</v>
      </c>
      <c r="D23" s="28">
        <f t="shared" si="0"/>
        <v>18</v>
      </c>
      <c r="E23" s="28">
        <f t="shared" si="0"/>
        <v>17</v>
      </c>
      <c r="F23" s="28">
        <f t="shared" si="0"/>
        <v>14.659999999999998</v>
      </c>
      <c r="G23" s="28">
        <f t="shared" si="0"/>
        <v>9.23</v>
      </c>
    </row>
    <row r="24" spans="1:7" s="22" customFormat="1" ht="18.600000000000001" hidden="1" customHeight="1" x14ac:dyDescent="0.25">
      <c r="A24" s="29" t="s">
        <v>31</v>
      </c>
      <c r="B24" s="26"/>
      <c r="C24" s="26"/>
      <c r="D24" s="26"/>
      <c r="E24" s="26"/>
      <c r="F24" s="26"/>
      <c r="G24" s="26"/>
    </row>
    <row r="25" spans="1:7" s="22" customFormat="1" ht="18.600000000000001" hidden="1" customHeight="1" x14ac:dyDescent="0.25">
      <c r="A25" s="29" t="s">
        <v>32</v>
      </c>
      <c r="B25" s="23"/>
      <c r="C25" s="23"/>
      <c r="D25" s="23"/>
      <c r="E25" s="23"/>
      <c r="F25" s="23"/>
      <c r="G25" s="23"/>
    </row>
    <row r="26" spans="1:7" s="22" customFormat="1" ht="18.600000000000001" hidden="1" customHeight="1" x14ac:dyDescent="0.25">
      <c r="A26" s="30" t="s">
        <v>33</v>
      </c>
      <c r="B26" s="23"/>
      <c r="C26" s="23"/>
      <c r="D26" s="23"/>
      <c r="E26" s="23"/>
      <c r="F26" s="23"/>
      <c r="G26" s="23"/>
    </row>
    <row r="27" spans="1:7" s="22" customFormat="1" ht="18.600000000000001" hidden="1" customHeight="1" x14ac:dyDescent="0.25">
      <c r="A27" s="31" t="s">
        <v>34</v>
      </c>
      <c r="B27" s="23"/>
      <c r="C27" s="23"/>
      <c r="D27" s="23"/>
      <c r="E27" s="23"/>
      <c r="F27" s="23"/>
      <c r="G27" s="23"/>
    </row>
    <row r="28" spans="1:7" s="22" customFormat="1" ht="18.75" hidden="1" customHeight="1" x14ac:dyDescent="0.25">
      <c r="A28" s="31" t="s">
        <v>35</v>
      </c>
      <c r="B28" s="23"/>
      <c r="C28" s="23"/>
      <c r="D28" s="23"/>
      <c r="E28" s="23"/>
      <c r="F28" s="23"/>
      <c r="G28" s="23"/>
    </row>
    <row r="29" spans="1:7" s="22" customFormat="1" ht="30.75" hidden="1" customHeight="1" x14ac:dyDescent="0.25">
      <c r="A29" s="29" t="s">
        <v>36</v>
      </c>
      <c r="B29" s="23"/>
      <c r="C29" s="23"/>
      <c r="D29" s="23"/>
      <c r="E29" s="23"/>
      <c r="F29" s="23"/>
      <c r="G29" s="23"/>
    </row>
    <row r="30" spans="1:7" s="22" customFormat="1" ht="19.5" hidden="1" customHeight="1" x14ac:dyDescent="0.25">
      <c r="A30" s="29" t="s">
        <v>37</v>
      </c>
      <c r="B30" s="23"/>
      <c r="C30" s="23"/>
      <c r="D30" s="23"/>
      <c r="E30" s="23"/>
      <c r="F30" s="23"/>
      <c r="G30" s="23"/>
    </row>
    <row r="31" spans="1:7" s="22" customFormat="1" ht="18.75" hidden="1" customHeight="1" x14ac:dyDescent="0.25">
      <c r="A31" s="29" t="s">
        <v>38</v>
      </c>
      <c r="B31" s="23"/>
      <c r="C31" s="23"/>
      <c r="D31" s="23"/>
      <c r="E31" s="23"/>
      <c r="F31" s="23"/>
      <c r="G31" s="23"/>
    </row>
    <row r="32" spans="1:7" s="22" customFormat="1" ht="17.25" hidden="1" customHeight="1" x14ac:dyDescent="0.25">
      <c r="A32" s="30" t="s">
        <v>33</v>
      </c>
      <c r="B32" s="23"/>
      <c r="C32" s="23"/>
      <c r="D32" s="32"/>
      <c r="E32" s="32"/>
      <c r="F32" s="32"/>
      <c r="G32" s="32"/>
    </row>
    <row r="33" spans="1:7" s="22" customFormat="1" ht="21" hidden="1" customHeight="1" x14ac:dyDescent="0.25">
      <c r="A33" s="33" t="s">
        <v>39</v>
      </c>
      <c r="B33" s="23"/>
      <c r="C33" s="23"/>
      <c r="D33" s="23"/>
      <c r="E33" s="23"/>
      <c r="F33" s="23"/>
      <c r="G33" s="23"/>
    </row>
    <row r="34" spans="1:7" s="22" customFormat="1" ht="21" hidden="1" customHeight="1" x14ac:dyDescent="0.25">
      <c r="A34" s="33" t="s">
        <v>40</v>
      </c>
      <c r="B34" s="23"/>
      <c r="C34" s="23"/>
      <c r="D34" s="23"/>
      <c r="E34" s="23"/>
      <c r="F34" s="23"/>
      <c r="G34" s="23"/>
    </row>
    <row r="35" spans="1:7" s="22" customFormat="1" ht="21" hidden="1" customHeight="1" x14ac:dyDescent="0.25">
      <c r="A35" s="29" t="s">
        <v>41</v>
      </c>
      <c r="B35" s="23"/>
      <c r="C35" s="23"/>
      <c r="D35" s="23"/>
      <c r="E35" s="23"/>
      <c r="F35" s="23"/>
      <c r="G35" s="32"/>
    </row>
    <row r="36" spans="1:7" s="22" customFormat="1" ht="20.25" hidden="1" customHeight="1" x14ac:dyDescent="0.25">
      <c r="A36" s="29" t="s">
        <v>42</v>
      </c>
      <c r="B36" s="32"/>
      <c r="C36" s="32"/>
      <c r="D36" s="32"/>
      <c r="E36" s="32"/>
      <c r="F36" s="23"/>
      <c r="G36" s="23"/>
    </row>
    <row r="37" spans="1:7" s="22" customFormat="1" ht="17.25" hidden="1" customHeight="1" x14ac:dyDescent="0.25">
      <c r="A37" s="29" t="s">
        <v>43</v>
      </c>
      <c r="B37" s="23"/>
      <c r="C37" s="23"/>
      <c r="D37" s="23"/>
      <c r="E37" s="23"/>
      <c r="F37" s="32"/>
      <c r="G37" s="23"/>
    </row>
    <row r="38" spans="1:7" s="22" customFormat="1" ht="31.5" hidden="1" customHeight="1" x14ac:dyDescent="0.25">
      <c r="A38" s="34" t="s">
        <v>44</v>
      </c>
      <c r="B38" s="23">
        <f t="shared" ref="B38:G38" si="1">B17+B18+B23</f>
        <v>37.660000000000011</v>
      </c>
      <c r="C38" s="23">
        <f t="shared" si="1"/>
        <v>34.93</v>
      </c>
      <c r="D38" s="35">
        <f t="shared" si="1"/>
        <v>33.07</v>
      </c>
      <c r="E38" s="35">
        <f t="shared" si="1"/>
        <v>31.21</v>
      </c>
      <c r="F38" s="35">
        <f t="shared" si="1"/>
        <v>27.619999999999997</v>
      </c>
      <c r="G38" s="35">
        <f t="shared" si="1"/>
        <v>17.07</v>
      </c>
    </row>
    <row r="39" spans="1:7" s="22" customFormat="1" ht="8.25" hidden="1" customHeight="1" x14ac:dyDescent="0.25">
      <c r="A39" s="36"/>
      <c r="B39" s="37"/>
      <c r="C39" s="37"/>
      <c r="D39" s="38"/>
      <c r="E39" s="38"/>
      <c r="F39" s="38"/>
      <c r="G39" s="38"/>
    </row>
    <row r="40" spans="1:7" s="22" customFormat="1" ht="8.25" hidden="1" customHeight="1" x14ac:dyDescent="0.25">
      <c r="A40" s="36"/>
      <c r="B40" s="37"/>
      <c r="C40" s="37"/>
      <c r="D40" s="38"/>
      <c r="E40" s="38"/>
      <c r="F40" s="38"/>
      <c r="G40" s="38"/>
    </row>
    <row r="41" spans="1:7" s="22" customFormat="1" ht="31.5" hidden="1" x14ac:dyDescent="0.25">
      <c r="A41" s="21" t="s">
        <v>45</v>
      </c>
      <c r="B41" s="23">
        <v>1.65</v>
      </c>
      <c r="C41" s="23">
        <v>1.65</v>
      </c>
      <c r="D41" s="23">
        <v>1.65</v>
      </c>
      <c r="E41" s="23">
        <v>1.65</v>
      </c>
      <c r="F41" s="23">
        <v>1.65</v>
      </c>
      <c r="G41" s="23">
        <v>1.65</v>
      </c>
    </row>
    <row r="42" spans="1:7" s="22" customFormat="1" ht="40.5" hidden="1" customHeight="1" x14ac:dyDescent="0.25">
      <c r="A42" s="39"/>
      <c r="B42" s="40"/>
      <c r="C42" s="40"/>
      <c r="D42" s="40"/>
      <c r="E42" s="40"/>
      <c r="F42" s="40"/>
      <c r="G42" s="40"/>
    </row>
    <row r="43" spans="1:7" s="22" customFormat="1" ht="30.75" hidden="1" customHeight="1" x14ac:dyDescent="0.2">
      <c r="A43" s="54" t="s">
        <v>46</v>
      </c>
      <c r="B43" s="54"/>
      <c r="C43" s="54"/>
      <c r="D43" s="54"/>
      <c r="E43" s="54"/>
      <c r="F43" s="54"/>
      <c r="G43" s="54"/>
    </row>
    <row r="44" spans="1:7" s="22" customFormat="1" ht="6.75" hidden="1" customHeight="1" x14ac:dyDescent="0.2">
      <c r="A44" s="41"/>
      <c r="B44" s="41"/>
      <c r="C44" s="41"/>
      <c r="D44" s="41"/>
      <c r="E44" s="41"/>
      <c r="F44" s="41"/>
      <c r="G44" s="41"/>
    </row>
    <row r="45" spans="1:7" ht="15.75" hidden="1" customHeight="1" x14ac:dyDescent="0.25">
      <c r="A45" s="42"/>
      <c r="B45" s="43"/>
      <c r="C45" s="43"/>
      <c r="D45" s="43"/>
      <c r="E45" s="43"/>
      <c r="F45" s="43"/>
      <c r="G45" s="43"/>
    </row>
    <row r="46" spans="1:7" s="46" customFormat="1" ht="30.75" hidden="1" customHeight="1" x14ac:dyDescent="0.2">
      <c r="A46" s="44" t="s">
        <v>47</v>
      </c>
      <c r="B46" s="45"/>
      <c r="C46" s="45" t="s">
        <v>48</v>
      </c>
      <c r="D46" s="45"/>
      <c r="E46" s="45"/>
      <c r="F46" s="45"/>
      <c r="G46" s="45"/>
    </row>
    <row r="47" spans="1:7" s="46" customFormat="1" ht="14.25" hidden="1" customHeight="1" x14ac:dyDescent="0.2">
      <c r="A47" s="44"/>
      <c r="E47" s="55"/>
      <c r="F47" s="55"/>
      <c r="G47" s="55"/>
    </row>
    <row r="48" spans="1:7" s="46" customFormat="1" ht="19.5" hidden="1" customHeight="1" x14ac:dyDescent="0.2">
      <c r="A48" s="44"/>
      <c r="B48" s="45"/>
      <c r="C48" s="45"/>
      <c r="D48" s="45"/>
      <c r="E48" s="45"/>
      <c r="F48" s="45"/>
      <c r="G48" s="45"/>
    </row>
    <row r="49" spans="1:7" s="46" customFormat="1" ht="21" hidden="1" customHeight="1" x14ac:dyDescent="0.2">
      <c r="A49" s="44" t="s">
        <v>49</v>
      </c>
      <c r="C49" s="46" t="s">
        <v>50</v>
      </c>
      <c r="E49" s="55"/>
      <c r="F49" s="55"/>
      <c r="G49" s="55"/>
    </row>
    <row r="50" spans="1:7" ht="21" hidden="1" customHeight="1" x14ac:dyDescent="0.25">
      <c r="A50" s="1"/>
      <c r="B50" s="2"/>
      <c r="C50" s="2"/>
      <c r="D50" s="2"/>
      <c r="E50" s="56"/>
      <c r="F50" s="56"/>
      <c r="G50" s="56"/>
    </row>
    <row r="51" spans="1:7" ht="15.75" x14ac:dyDescent="0.25">
      <c r="A51" s="21" t="s">
        <v>24</v>
      </c>
      <c r="B51" s="47">
        <f t="shared" ref="B51:G51" si="2">B17</f>
        <v>3.96</v>
      </c>
      <c r="C51" s="47">
        <f t="shared" si="2"/>
        <v>3.66</v>
      </c>
      <c r="D51" s="47">
        <f t="shared" si="2"/>
        <v>3.36</v>
      </c>
      <c r="E51" s="47">
        <f t="shared" si="2"/>
        <v>3.36</v>
      </c>
      <c r="F51" s="47">
        <f t="shared" si="2"/>
        <v>3.36</v>
      </c>
      <c r="G51" s="47">
        <f t="shared" si="2"/>
        <v>0</v>
      </c>
    </row>
    <row r="52" spans="1:7" ht="15.75" x14ac:dyDescent="0.25">
      <c r="A52" s="21" t="s">
        <v>25</v>
      </c>
      <c r="B52" s="47">
        <f t="shared" ref="B52:G52" si="3">B22+B21+B20+B19+B18-B53</f>
        <v>16.04</v>
      </c>
      <c r="C52" s="47">
        <f t="shared" si="3"/>
        <v>15.17</v>
      </c>
      <c r="D52" s="47">
        <f t="shared" si="3"/>
        <v>13.509999999999998</v>
      </c>
      <c r="E52" s="47">
        <f t="shared" si="3"/>
        <v>12.55</v>
      </c>
      <c r="F52" s="47">
        <f t="shared" si="3"/>
        <v>10.36</v>
      </c>
      <c r="G52" s="47">
        <f t="shared" si="3"/>
        <v>8.76</v>
      </c>
    </row>
    <row r="53" spans="1:7" ht="15.75" x14ac:dyDescent="0.25">
      <c r="A53" s="48" t="s">
        <v>51</v>
      </c>
      <c r="B53" s="49">
        <v>1.35</v>
      </c>
      <c r="C53" s="49">
        <v>1.22</v>
      </c>
      <c r="D53" s="49">
        <v>1.1299999999999999</v>
      </c>
      <c r="E53" s="49">
        <v>1.0900000000000001</v>
      </c>
      <c r="F53" s="49">
        <v>0.94</v>
      </c>
      <c r="G53" s="49">
        <f>0.47</f>
        <v>0.47</v>
      </c>
    </row>
    <row r="54" spans="1:7" s="51" customFormat="1" ht="15.75" x14ac:dyDescent="0.25">
      <c r="A54" s="48" t="s">
        <v>30</v>
      </c>
      <c r="B54" s="50">
        <f t="shared" ref="B54:G54" si="4">B51+B52+B53</f>
        <v>21.35</v>
      </c>
      <c r="C54" s="50">
        <f t="shared" si="4"/>
        <v>20.049999999999997</v>
      </c>
      <c r="D54" s="50">
        <f t="shared" si="4"/>
        <v>17.999999999999996</v>
      </c>
      <c r="E54" s="50">
        <f t="shared" si="4"/>
        <v>17</v>
      </c>
      <c r="F54" s="50">
        <f t="shared" si="4"/>
        <v>14.659999999999998</v>
      </c>
      <c r="G54" s="50">
        <f t="shared" si="4"/>
        <v>9.23</v>
      </c>
    </row>
    <row r="56" spans="1:7" s="59" customFormat="1" ht="15.75" x14ac:dyDescent="0.25">
      <c r="A56" s="58" t="s">
        <v>45</v>
      </c>
      <c r="B56" s="58">
        <v>1.65</v>
      </c>
      <c r="C56" s="58">
        <v>1.65</v>
      </c>
      <c r="D56" s="58">
        <v>1.65</v>
      </c>
      <c r="E56" s="58">
        <v>1.65</v>
      </c>
      <c r="F56" s="58">
        <v>1.65</v>
      </c>
      <c r="G56" s="58">
        <v>1.65</v>
      </c>
    </row>
  </sheetData>
  <mergeCells count="12">
    <mergeCell ref="E50:G50"/>
    <mergeCell ref="E1:G1"/>
    <mergeCell ref="E2:G2"/>
    <mergeCell ref="E3:G3"/>
    <mergeCell ref="E4:G4"/>
    <mergeCell ref="A7:G7"/>
    <mergeCell ref="A8:G8"/>
    <mergeCell ref="A9:G9"/>
    <mergeCell ref="A10:G10"/>
    <mergeCell ref="A43:G43"/>
    <mergeCell ref="E47:G47"/>
    <mergeCell ref="E49:G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2012-10-29T06:53:08Z</dcterms:modified>
</cp:coreProperties>
</file>